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20" windowHeight="10470" firstSheet="1" activeTab="1"/>
  </bookViews>
  <sheets>
    <sheet name="Lapas1" sheetId="1" state="hidden" r:id="rId1"/>
    <sheet name="Formule" sheetId="2" r:id="rId2"/>
    <sheet name="Lapas3" sheetId="3" state="hidden" r:id="rId3"/>
  </sheets>
  <definedNames>
    <definedName name="_edn1" localSheetId="0">'Lapas1'!$B$25</definedName>
    <definedName name="_edn10" localSheetId="0">'Lapas1'!$B$34</definedName>
    <definedName name="_edn11" localSheetId="0">'Lapas1'!$B$35</definedName>
    <definedName name="_edn2" localSheetId="0">'Lapas1'!$B$26</definedName>
    <definedName name="_edn3" localSheetId="0">'Lapas1'!$B$27</definedName>
    <definedName name="_edn4" localSheetId="0">'Lapas1'!$B$28</definedName>
    <definedName name="_edn5" localSheetId="0">'Lapas1'!$B$29</definedName>
    <definedName name="_edn6" localSheetId="0">'Lapas1'!$B$30</definedName>
    <definedName name="_edn7" localSheetId="0">'Lapas1'!$B$31</definedName>
    <definedName name="_edn8" localSheetId="0">'Lapas1'!$B$32</definedName>
    <definedName name="_edn9" localSheetId="0">'Lapas1'!$B$33</definedName>
    <definedName name="_ednref1" localSheetId="0">'Lapas1'!$C$5</definedName>
    <definedName name="_ednref10" localSheetId="0">'Lapas1'!$C$18</definedName>
    <definedName name="_ednref11" localSheetId="0">'Lapas1'!$C$19</definedName>
    <definedName name="_ednref2" localSheetId="0">'Lapas1'!$C$6</definedName>
    <definedName name="_ednref3" localSheetId="0">'Lapas1'!$C$7</definedName>
    <definedName name="_ednref4" localSheetId="0">'Lapas1'!$C$8</definedName>
    <definedName name="_ednref5" localSheetId="0">'Lapas1'!$C$11</definedName>
    <definedName name="_ednref6" localSheetId="0">'Lapas1'!$C$12</definedName>
    <definedName name="_ednref7" localSheetId="0">'Lapas1'!$C$13</definedName>
    <definedName name="_ednref8" localSheetId="0">'Lapas1'!$C$16</definedName>
    <definedName name="_ednref9" localSheetId="0">'Lapas1'!$C$17</definedName>
  </definedNames>
  <calcPr fullCalcOnLoad="1"/>
</workbook>
</file>

<file path=xl/sharedStrings.xml><?xml version="1.0" encoding="utf-8"?>
<sst xmlns="http://schemas.openxmlformats.org/spreadsheetml/2006/main" count="69" uniqueCount="66">
  <si>
    <t>Priemonė</t>
  </si>
  <si>
    <t>Papildomo finansavimo iš VU Strateginio fondo sąlygos</t>
  </si>
  <si>
    <t xml:space="preserve">Dalyvavimo tarptautiniuose tyrimuose skatinimas – kelionės į konsorciumus, jungimasis prie COST veiklų, dalyvavimas tarptautinėse tyrimų konkursinio finansavimo programose, konsultavimas/dalykinė pagalba rengiant paraiškas. </t>
  </si>
  <si>
    <t>Parama dalyvaujant LMT finansuojamuose mokslinių tyrimų projektuose: konsultavimas/dalykinė pagalba rengiant paraiškas.</t>
  </si>
  <si>
    <t>Nė vienas padalinys pageidavimo nepareiškė. Po inspektoriaus pasiūlymų ir kt. liepos pradžioje bus sudarytas priemonių sąrašas.</t>
  </si>
  <si>
    <t>Metodologinės mokyklos ir seminarai (įskaitant aukšto lygio metodologijos lektorių atsivežimą),  stažuotės aukščiausio lygio užsienio institucijose, dalyvavimas aukšto lygio tarptautinėse konferencijose (derinant su Senato mokslo komitetu).</t>
  </si>
  <si>
    <t>TSPMI: 7000[i]</t>
  </si>
  <si>
    <t>TF: ~4500[ii]</t>
  </si>
  <si>
    <t>EF: 5000[iii]</t>
  </si>
  <si>
    <t>Filos.F.: 26000[iv]</t>
  </si>
  <si>
    <t>Nuspręsta sujungti su pirmąja priemone. Finansuojamos kelionės, susijusios su mokslo vadyba (kelionei bus reikalingas pagrindimas ir mokslo prorektoriaus viza): „networking“, konsorciumai. Dalyvavimas mokslinėse konferencijose nefinansuojamas. Atsiskaitymas grįžus – seminaras kolegoms. Metų gale – bendras fakulteto atsiskaitymas (kiek tokių kelionių pernai, kiek šiemet, nauda universiteto vykdomiems moksliniams tyrimams). Padalinio indėlis – 5 proc. išvykos sąmatos.</t>
  </si>
  <si>
    <t>Papildomas skatinimas už publikacijas aukščiausio lygio (WoS 1-2 kvartiliai) leidiniuose.</t>
  </si>
  <si>
    <t xml:space="preserve">TSPMI: 20000[v] </t>
  </si>
  <si>
    <t>EF: 0[vi]</t>
  </si>
  <si>
    <t>Filos.F.: 15000[vii]</t>
  </si>
  <si>
    <t>Skatinamos tik publikacijos užsienio leidiniuose pagal formulę, kurioje atsižvelgiama į leidinio citavimo indeksą ir jo santykį su vidutiniu kategorijos indeksu; kelių institucijų dalyvavimas - privalumas</t>
  </si>
  <si>
    <t>Išlaidos už tekstų anglų kalba tarptautiniams leidiniams vertimą ir redagavimą.</t>
  </si>
  <si>
    <t>TSPMI: 3 000[viii]</t>
  </si>
  <si>
    <t>TF: 900[ix]</t>
  </si>
  <si>
    <t>EF: 1000[x]</t>
  </si>
  <si>
    <t>Filos.f.: 10000[xi]</t>
  </si>
  <si>
    <r>
      <t>5.</t>
    </r>
    <r>
      <rPr>
        <sz val="7"/>
        <color indexed="8"/>
        <rFont val="Times New Roman"/>
        <family val="1"/>
      </rPr>
      <t xml:space="preserve">      </t>
    </r>
    <r>
      <rPr>
        <sz val="10"/>
        <color indexed="8"/>
        <rFont val="Times New Roman"/>
        <family val="1"/>
      </rPr>
      <t>KHF: 100.</t>
    </r>
  </si>
  <si>
    <t>Remiamos tik publikacijos užsienio leidiniuose. Monografijos – tik žinomose užsienio leidyklose.</t>
  </si>
  <si>
    <t>Metodiniai mokymai ir konsultacijos akademinio rašymo, publikavimosi tarptautiniuose leidiniuose ypatumų kausimais.</t>
  </si>
  <si>
    <t>Nė vienas padalinys konkretaus pageidavimo nepareiškė. Po inspektoriaus pasiūlymų ir kt. liepos pradžioje bus sudarytas priemonių sąrašas.</t>
  </si>
  <si>
    <t xml:space="preserve">[i] Anksčiau teiktoje paraiškoje VU rektoriui buvo įvardintas toks lėšų poreikis: metodologiniam mokymui - 3000 eurų, trumpalaikėms stažuotėms užsienio akademinėse institucijose (bendra stažuočių trukmė - 3 mėn.) - 4000 eurų. Metodologiniam mokymui - planuotume pakviesti lektorių, galinti apmokyti dirbti su R programa tuos, kurie statistinės analizės išmoko su SPSS programa ir dar neperėjo prie R programos, o ypač - apmokyti pažengusius dirbti su šia programa ir sudėtingesnių statistinės analizės modelių. R programa - tai atviro kodo statistinės analizės programa, prie kurios pereina visi, naudojantys kiekybinę analizę (būtent ja naudojasi tie, kurie publikuoja straipsnius prestižiniuose žurnaluose). Prieš porą metų buvome pakvietę lektorių iš Varšuvos, M. Kotnarowski, dėstantį šiuos dalykus ir prestižinėje ECPR vasaros metodologinėje mokykloje. Turėdami galimybę kviestume jį vėl arba ieškotume kitų alternatyvų. Dėl stažuočių - turime sutartį su UCL SSEES, taip pat išnaudotume ir kitus kontaktus. </t>
  </si>
  <si>
    <t>[ii] Teisės fakulteto mokslininkų vizitai aukščiausio lygio institucijose arba jų dalyvavimas aukšto lygio tarptautinėse mokslo konferencijose, siekiant perimti teisės mokslo metodologinę patirtį ir stiprinti akademinį bendradarbiavimą vystant jungtinių mokslinių tyrimų iniciatyvas: 3 vizitai (iki 5 d. d.) x 1asm. x ~ 1500 EUR =4500EUR</t>
  </si>
  <si>
    <t>[iii] Ši veikla labai svarbi fakulteto mokslininkams, tiek patiems važiuoti, tiek atsivežti žinomus aukšto lygio lektorius. Preliminari vienos pačios trumpiausios stažuotės, 7 dienų vertė, pagrįsta asmenine patirtimi, turėtų būti vertinama ne mažesne nei 5000 eurų suma. 2015 metais galbūt ir įmanoma suorganizuoti vieną stažuotę, tačiau ateinančiais metais – galima būtų suplanuoti ir daugiau, t.y. keturias, kurių dvi pavasario semestre, dvi – rudens.</t>
  </si>
  <si>
    <t xml:space="preserve">[iv] Kvalifikacijos, susijusios su moksline veikla kėlimas užsienio institucijose ar tarptautiniuose renginiuose, dalyvavimo susitikimuose, skirtuose inicijavimui, vykdymui bendrų mokslinių tyrimų su užsienio partneriais (kurie finansuojami ne iš projektinės veiklos) </t>
  </si>
  <si>
    <t>[v] TSPMI Mokslo komitete svarstėme klausimą dėl to, kaip apibrėžti aukščiausio lygio publikacijas. Nurodytas kriterijus - 1-2 WoS kvartiliai - yra menkai realistinis artimiausiu metu (žr. prikabintą dokumentą su komiteto posėdžio informacija). Šiuo metu svarstome ir planuojame teikti TSPMI Tarybai svarstyti Skatinimo fondo lėšų paskirstymo tvarką. Be abejo, prašomos sumos dydis labai priklauso nuo numatytų premijų dydžio. Planuojant "prestižines" publikacijas premijuoti 1000-1500 eurų suma "į rankas" (t.y. apie 2000 eurų įskaitant mokesčius), bendras lėšų poreikis, remiantis 2014 metų rezultatais, būtų apie 10 000 eurų. Tačiau siekiant didesnio tokių publikacijų skaičiaus, būtina numatyti ir didesnę tam skirtų lėšų sumą.</t>
  </si>
  <si>
    <t>[vi] Pagal galiojančią fakulteto skatinimo sistemą, tokio lygio straipsnis yra vertinamas 2000 eurų suma, tačiau tikėtis kad toks straipsnis bus parengtas ir atspausdintas iki metų galo nerealu, bet per kitus metus galima būtų planuoti vieną tokį straipsnį. Mūsų fakultete dirbs 3 užsienio (dalyvaujant Lietuvos Bankui) mokslininkai, kurie turėtų parengti planuojamą aukščiausio lygio straipsnį.</t>
  </si>
  <si>
    <t>[vii] Numatytos lėšos 10 publikacijų (po 1500 EUR)</t>
  </si>
  <si>
    <t xml:space="preserve">[viii] Ši suma yra numatyta planuojant, kad prisireiks ne vertimo, bet redagavimo paslaugų, ir orientuojantis į galimą 10 tokių publikacijų skaičių. </t>
  </si>
  <si>
    <t>[ix] 3 mokslo publikacijų, skirtų publikuoti aukščiausio lygio WoS leidiniuose, vertimas į anglų kalbą: 3 publikacijos (1 publikacija ~1 aut. l.) x (vertimo įkainis 240 Eur / aut. l. + redagavimo įkainis 60 Eur / aut.l.) = 900 Eur.</t>
  </si>
  <si>
    <t>[x] Ši veikla labai svarbi, ypač jei būtų kvalifikuotai rengiamas ne vertinimas, bet ypač redagavimas. Mūsų fakultete parengiama didelis skaičius straipsnių, tačiau bent 20 iš jų, pačių vertingiausių, galėtų būti organizuotai redaguojami. Vieno straipsnio redagavimas/vertimas, asmenine patirtimi kainuoja apie 100 eurų, tad 2015 – dar galima būtų skatinti 10 straipsnių vertimą, o 2016 – dvidešimties.</t>
  </si>
  <si>
    <t>[xi]Monografijų anglų kalba leidybos išlaidos (Native speaker“ paslaugos).</t>
  </si>
  <si>
    <t>1.</t>
  </si>
  <si>
    <t>3.</t>
  </si>
  <si>
    <t>2.</t>
  </si>
  <si>
    <t>4.</t>
  </si>
  <si>
    <t>5.</t>
  </si>
  <si>
    <t>6.</t>
  </si>
  <si>
    <t>Viso</t>
  </si>
  <si>
    <t>Viso:</t>
  </si>
  <si>
    <t>Pageidavimai: KF: 2450. Finansuojamos kelionės, susijusios su mokslo vadyba (kelionei bus reikalingas pagrindimas ir mokslo prorektoriaus viza): „networking“, konsorciumai. Dalyvavimas mokslinėse konferencijose nefinansuojamas. Atsiskaitymas grįžus – seminaras kolegoms. Metų gale – bendras fakulteto atsiskaitymas (kiek tokių kelionių pernai, kiek šiemet, nauda universiteto vykdomiems moksliniams tyrimams). Padalinio indėlis – 5 proc. išvykos sąmatos.</t>
  </si>
  <si>
    <t>Pareikšti padalinių pageidavimai: KF: 7750</t>
  </si>
  <si>
    <t>Pareikšti padalinių pageidavimai: KF: 1000</t>
  </si>
  <si>
    <t>Pareikšti padalinių pageidavimai: KF: 817</t>
  </si>
  <si>
    <t>Komandiruotės</t>
  </si>
  <si>
    <t>Kitos išlaidos</t>
  </si>
  <si>
    <t>Darbo užmokesatis</t>
  </si>
  <si>
    <t>IF</t>
  </si>
  <si>
    <t>AIF</t>
  </si>
  <si>
    <t>Suma 1-am straipsniui (PVV)</t>
  </si>
  <si>
    <t>Suma</t>
  </si>
  <si>
    <t>Bendras autorių skaičius (NA)</t>
  </si>
  <si>
    <t>Užsienio institucinių prieskyrų skaičius (NIP)</t>
  </si>
  <si>
    <r>
      <t>VU (</t>
    </r>
    <r>
      <rPr>
        <b/>
        <sz val="11"/>
        <color indexed="12"/>
        <rFont val="Calibri"/>
        <family val="2"/>
      </rPr>
      <t>BTI</t>
    </r>
    <r>
      <rPr>
        <sz val="11"/>
        <color theme="1"/>
        <rFont val="Calibri"/>
        <family val="2"/>
      </rPr>
      <t>) autorių skaičius (NIA)</t>
    </r>
  </si>
  <si>
    <r>
      <t xml:space="preserve">Müller M., Lee C.M., </t>
    </r>
    <r>
      <rPr>
        <b/>
        <sz val="11"/>
        <color indexed="8"/>
        <rFont val="Calibri"/>
        <family val="2"/>
      </rPr>
      <t>Gasiunas G</t>
    </r>
    <r>
      <rPr>
        <sz val="11"/>
        <color indexed="8"/>
        <rFont val="Calibri"/>
        <family val="2"/>
      </rPr>
      <t xml:space="preserve">., Davis T.H., Cradick T.J., </t>
    </r>
    <r>
      <rPr>
        <b/>
        <sz val="11"/>
        <color indexed="8"/>
        <rFont val="Calibri"/>
        <family val="2"/>
      </rPr>
      <t>Siksnys V</t>
    </r>
    <r>
      <rPr>
        <sz val="11"/>
        <color indexed="8"/>
        <rFont val="Calibri"/>
        <family val="2"/>
      </rPr>
      <t xml:space="preserve">., Bao G., Cathomen T., Mussolino C. </t>
    </r>
    <r>
      <rPr>
        <i/>
        <sz val="11"/>
        <color indexed="8"/>
        <rFont val="Calibri"/>
        <family val="2"/>
      </rPr>
      <t>Streptococcus thermophilus</t>
    </r>
    <r>
      <rPr>
        <sz val="11"/>
        <color indexed="8"/>
        <rFont val="Calibri"/>
        <family val="2"/>
      </rPr>
      <t xml:space="preserve"> CRISPR-Cas9 Systems Enable Specific Editing of the Human Genome. </t>
    </r>
    <r>
      <rPr>
        <i/>
        <sz val="11"/>
        <color indexed="8"/>
        <rFont val="Calibri"/>
        <family val="2"/>
      </rPr>
      <t>Molecular Therapy</t>
    </r>
    <r>
      <rPr>
        <sz val="11"/>
        <color indexed="8"/>
        <rFont val="Calibri"/>
        <family val="2"/>
      </rPr>
      <t xml:space="preserve">. 2016, 24(3): 636-644. (IF=6,938; AIF=3,516; </t>
    </r>
    <r>
      <rPr>
        <sz val="11"/>
        <color indexed="17"/>
        <rFont val="Calibri"/>
        <family val="2"/>
      </rPr>
      <t>IF/AIF=1,973</t>
    </r>
    <r>
      <rPr>
        <sz val="11"/>
        <color indexed="8"/>
        <rFont val="Calibri"/>
        <family val="2"/>
      </rPr>
      <t>; AIV=8,725)</t>
    </r>
  </si>
  <si>
    <t>Müller et al. Molecular Therapy. (2016)</t>
  </si>
  <si>
    <r>
      <t>Merkys A., Vaitkus A</t>
    </r>
    <r>
      <rPr>
        <sz val="11"/>
        <color indexed="8"/>
        <rFont val="Calibri"/>
        <family val="2"/>
      </rPr>
      <t xml:space="preserve">., Butkus J., </t>
    </r>
    <r>
      <rPr>
        <b/>
        <sz val="11"/>
        <color indexed="8"/>
        <rFont val="Calibri"/>
        <family val="2"/>
      </rPr>
      <t>Okulic-Kazarinas M., Kairys V., Grazulis S</t>
    </r>
    <r>
      <rPr>
        <b/>
        <vertAlign val="superscript"/>
        <sz val="11"/>
        <color indexed="8"/>
        <rFont val="Calibri"/>
        <family val="2"/>
      </rPr>
      <t>1</t>
    </r>
    <r>
      <rPr>
        <sz val="11"/>
        <color indexed="8"/>
        <rFont val="Calibri"/>
        <family val="2"/>
      </rPr>
      <t xml:space="preserve">. </t>
    </r>
    <r>
      <rPr>
        <i/>
        <sz val="11"/>
        <color indexed="8"/>
        <rFont val="Calibri"/>
        <family val="2"/>
      </rPr>
      <t>COD::CIF::Parser</t>
    </r>
    <r>
      <rPr>
        <sz val="11"/>
        <color indexed="8"/>
        <rFont val="Calibri"/>
        <family val="2"/>
      </rPr>
      <t xml:space="preserve">: an error-correcting CIF parser for the Perl language. </t>
    </r>
    <r>
      <rPr>
        <i/>
        <sz val="11"/>
        <color indexed="8"/>
        <rFont val="Calibri"/>
        <family val="2"/>
      </rPr>
      <t>J. Appl. Cryst.</t>
    </r>
    <r>
      <rPr>
        <sz val="11"/>
        <color indexed="8"/>
        <rFont val="Calibri"/>
        <family val="2"/>
      </rPr>
      <t xml:space="preserve"> 2016, 49: 292–301. (IF=2,570; AIF=3,903; </t>
    </r>
    <r>
      <rPr>
        <sz val="11"/>
        <color indexed="10"/>
        <rFont val="Calibri"/>
        <family val="2"/>
      </rPr>
      <t>IF/AIF=0,658</t>
    </r>
    <r>
      <rPr>
        <sz val="11"/>
        <color indexed="8"/>
        <rFont val="Calibri"/>
        <family val="2"/>
      </rPr>
      <t>; AIV=7,372)</t>
    </r>
  </si>
  <si>
    <r>
      <t xml:space="preserve">Derr A., Yang C., </t>
    </r>
    <r>
      <rPr>
        <b/>
        <sz val="11"/>
        <color indexed="8"/>
        <rFont val="Calibri"/>
        <family val="2"/>
      </rPr>
      <t>Zilionis R</t>
    </r>
    <r>
      <rPr>
        <b/>
        <vertAlign val="superscript"/>
        <sz val="11"/>
        <color indexed="8"/>
        <rFont val="Calibri"/>
        <family val="2"/>
      </rPr>
      <t>5</t>
    </r>
    <r>
      <rPr>
        <sz val="11"/>
        <color indexed="8"/>
        <rFont val="Calibri"/>
        <family val="2"/>
      </rPr>
      <t xml:space="preserve">., Sergushichev A., Blodgett D.M., Redick S., Bortell R., Luban J., Harlan D.M., Kadener S., Greiner D.L., Klein A., Artyomov M.N., Garber M. End Sequence Analysis Toolkit (ESAT) expands the extractable information from single-cell RNA-seq data. </t>
    </r>
    <r>
      <rPr>
        <i/>
        <sz val="11"/>
        <color indexed="8"/>
        <rFont val="Calibri"/>
        <family val="2"/>
      </rPr>
      <t>Genome Research</t>
    </r>
    <r>
      <rPr>
        <sz val="11"/>
        <color indexed="8"/>
        <rFont val="Calibri"/>
        <family val="2"/>
      </rPr>
      <t xml:space="preserve">. 2016, 26: 1397-1410. (IF=11,351; AIF=3,847; </t>
    </r>
    <r>
      <rPr>
        <sz val="11"/>
        <color indexed="17"/>
        <rFont val="Calibri"/>
        <family val="2"/>
      </rPr>
      <t>IF/AIF=2,951</t>
    </r>
    <r>
      <rPr>
        <sz val="11"/>
        <color indexed="8"/>
        <rFont val="Calibri"/>
        <family val="2"/>
      </rPr>
      <t>; AIV=2,218)</t>
    </r>
  </si>
  <si>
    <t>Merkys et al. J. Appl. Cryst. (2016)</t>
  </si>
  <si>
    <t>Derr et al. Genome Research. (2016)</t>
  </si>
  <si>
    <t>S. Grazulio - 2 afiliacijos, BTI ir Matematikos ir informatikos fakultetas</t>
  </si>
  <si>
    <t>R. Zilionio - 2 afiliacijos, BTI ir Harvardo universitetas, JAV</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</si>
</sst>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52">
    <font>
      <sz val="11"/>
      <color theme="1"/>
      <name val="Calibri"/>
      <family val="2"/>
    </font>
    <font>
      <sz val="11"/>
      <color indexed="8"/>
      <name val="Calibri"/>
      <family val="2"/>
    </font>
    <font>
      <sz val="10"/>
      <color indexed="8"/>
      <name val="Times New Roman"/>
      <family val="1"/>
    </font>
    <font>
      <sz val="7"/>
      <color indexed="8"/>
      <name val="Times New Roman"/>
      <family val="1"/>
    </font>
    <font>
      <b/>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0.5"/>
      <color indexed="8"/>
      <name val="Cambria"/>
      <family val="1"/>
    </font>
    <font>
      <sz val="12"/>
      <color indexed="8"/>
      <name val="Times New Roman"/>
      <family val="1"/>
    </font>
    <font>
      <sz val="10"/>
      <color indexed="8"/>
      <name val="Cambria"/>
      <family val="1"/>
    </font>
    <font>
      <b/>
      <sz val="11"/>
      <color indexed="10"/>
      <name val="Calibri"/>
      <family val="2"/>
    </font>
    <font>
      <i/>
      <sz val="11"/>
      <color indexed="8"/>
      <name val="Calibri"/>
      <family val="2"/>
    </font>
    <font>
      <b/>
      <vertAlign val="superscript"/>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0.5"/>
      <color theme="1"/>
      <name val="Cambria"/>
      <family val="1"/>
    </font>
    <font>
      <sz val="10"/>
      <color theme="1"/>
      <name val="Times New Roman"/>
      <family val="1"/>
    </font>
    <font>
      <sz val="12"/>
      <color theme="1"/>
      <name val="Times New Roman"/>
      <family val="1"/>
    </font>
    <font>
      <sz val="10"/>
      <color theme="1"/>
      <name val="Cambria"/>
      <family val="1"/>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right/>
      <top style="medium"/>
      <bottom style="medium"/>
    </border>
    <border>
      <left/>
      <right/>
      <top/>
      <bottom style="medium"/>
    </border>
    <border>
      <left style="thin"/>
      <right style="thin"/>
      <top style="thin"/>
      <bottom style="thin"/>
    </border>
    <border>
      <left style="medium"/>
      <right style="medium"/>
      <top style="medium"/>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Font="1" applyAlignment="1">
      <alignment/>
    </xf>
    <xf numFmtId="0" fontId="46" fillId="0" borderId="10" xfId="0" applyFont="1" applyBorder="1" applyAlignment="1">
      <alignment horizontal="justify" vertical="center" shrinkToFit="1"/>
    </xf>
    <xf numFmtId="0" fontId="47" fillId="0" borderId="11" xfId="0" applyFont="1" applyBorder="1" applyAlignment="1">
      <alignment horizontal="justify" vertical="center" shrinkToFit="1"/>
    </xf>
    <xf numFmtId="0" fontId="0" fillId="0" borderId="0" xfId="0" applyAlignment="1">
      <alignment shrinkToFit="1"/>
    </xf>
    <xf numFmtId="0" fontId="38" fillId="0" borderId="0" xfId="52" applyAlignment="1">
      <alignment horizontal="justify" vertical="center" shrinkToFit="1"/>
    </xf>
    <xf numFmtId="0" fontId="0" fillId="0" borderId="10" xfId="0" applyBorder="1" applyAlignment="1">
      <alignment/>
    </xf>
    <xf numFmtId="0" fontId="46" fillId="0" borderId="12" xfId="0" applyFont="1" applyBorder="1" applyAlignment="1">
      <alignment horizontal="justify" vertical="center" shrinkToFit="1"/>
    </xf>
    <xf numFmtId="0" fontId="48" fillId="0" borderId="13" xfId="0" applyFont="1" applyBorder="1" applyAlignment="1">
      <alignment horizontal="justify" vertical="center" shrinkToFit="1"/>
    </xf>
    <xf numFmtId="0" fontId="49" fillId="0" borderId="13" xfId="0" applyFont="1" applyBorder="1" applyAlignment="1">
      <alignment horizontal="justify" vertical="center" shrinkToFit="1"/>
    </xf>
    <xf numFmtId="0" fontId="50" fillId="0" borderId="0" xfId="0" applyFont="1" applyBorder="1" applyAlignment="1">
      <alignment horizontal="justify" vertical="center" shrinkToFit="1"/>
    </xf>
    <xf numFmtId="0" fontId="38" fillId="0" borderId="0" xfId="52" applyBorder="1" applyAlignment="1">
      <alignment horizontal="justify" vertical="center" shrinkToFit="1"/>
    </xf>
    <xf numFmtId="0" fontId="50" fillId="0" borderId="0" xfId="0" applyFont="1" applyBorder="1" applyAlignment="1">
      <alignment horizontal="left" vertical="center" shrinkToFit="1"/>
    </xf>
    <xf numFmtId="0" fontId="38" fillId="0" borderId="0" xfId="52" applyBorder="1" applyAlignment="1">
      <alignment horizontal="left" vertical="center" shrinkToFit="1"/>
    </xf>
    <xf numFmtId="0" fontId="48" fillId="0" borderId="0" xfId="0" applyFont="1" applyBorder="1" applyAlignment="1">
      <alignment horizontal="justify" vertical="center" shrinkToFit="1"/>
    </xf>
    <xf numFmtId="0" fontId="0" fillId="0" borderId="14" xfId="0" applyBorder="1" applyAlignment="1">
      <alignment/>
    </xf>
    <xf numFmtId="4" fontId="0" fillId="0" borderId="0" xfId="0" applyNumberFormat="1" applyAlignment="1">
      <alignment vertical="center" wrapText="1"/>
    </xf>
    <xf numFmtId="4" fontId="0" fillId="0" borderId="0" xfId="0" applyNumberFormat="1" applyAlignment="1">
      <alignment horizontal="center" vertical="center" wrapText="1"/>
    </xf>
    <xf numFmtId="4" fontId="45" fillId="0" borderId="0" xfId="0" applyNumberFormat="1" applyFont="1" applyAlignment="1">
      <alignment vertical="center"/>
    </xf>
    <xf numFmtId="4" fontId="51" fillId="0" borderId="0" xfId="0" applyNumberFormat="1" applyFont="1" applyAlignment="1">
      <alignment vertical="center"/>
    </xf>
    <xf numFmtId="4" fontId="45" fillId="0" borderId="0" xfId="0" applyNumberFormat="1" applyFont="1" applyFill="1" applyAlignment="1">
      <alignment vertical="center" wrapText="1"/>
    </xf>
    <xf numFmtId="4" fontId="45" fillId="0" borderId="0" xfId="0" applyNumberFormat="1" applyFont="1" applyAlignment="1">
      <alignment vertical="center" wrapText="1"/>
    </xf>
    <xf numFmtId="164" fontId="45" fillId="0" borderId="0" xfId="0" applyNumberFormat="1" applyFont="1" applyAlignment="1">
      <alignment horizontal="center" vertical="center" wrapText="1"/>
    </xf>
    <xf numFmtId="164" fontId="45" fillId="0" borderId="0" xfId="0" applyNumberFormat="1" applyFont="1" applyAlignment="1">
      <alignment vertical="center" wrapText="1"/>
    </xf>
    <xf numFmtId="0" fontId="47" fillId="0" borderId="15" xfId="0" applyFont="1" applyBorder="1" applyAlignment="1">
      <alignment horizontal="justify" vertical="center" shrinkToFit="1"/>
    </xf>
    <xf numFmtId="0" fontId="0" fillId="0" borderId="16" xfId="0" applyBorder="1" applyAlignment="1">
      <alignment horizontal="justify" vertical="center" shrinkToFit="1"/>
    </xf>
    <xf numFmtId="0" fontId="0" fillId="0" borderId="11" xfId="0" applyBorder="1" applyAlignment="1">
      <alignment horizontal="justify" vertical="center" shrinkToFit="1"/>
    </xf>
    <xf numFmtId="0" fontId="0" fillId="0" borderId="10" xfId="0" applyBorder="1" applyAlignment="1">
      <alignment/>
    </xf>
    <xf numFmtId="0" fontId="0" fillId="0" borderId="0" xfId="0" applyFont="1" applyAlignment="1">
      <alignment/>
    </xf>
    <xf numFmtId="0" fontId="44" fillId="0" borderId="0" xfId="0" applyFont="1" applyAlignment="1">
      <alignment/>
    </xf>
    <xf numFmtId="4" fontId="0" fillId="0" borderId="0" xfId="0" applyNumberForma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5"/>
  <sheetViews>
    <sheetView zoomScalePageLayoutView="0" workbookViewId="0" topLeftCell="C10">
      <selection activeCell="E11" sqref="E11"/>
    </sheetView>
  </sheetViews>
  <sheetFormatPr defaultColWidth="9.140625" defaultRowHeight="15"/>
  <cols>
    <col min="2" max="2" width="61.00390625" style="0" customWidth="1"/>
    <col min="3" max="3" width="80.140625" style="0" customWidth="1"/>
  </cols>
  <sheetData>
    <row r="1" spans="1:4" ht="27.75" customHeight="1" thickBot="1">
      <c r="A1" s="5"/>
      <c r="B1" s="1" t="s">
        <v>0</v>
      </c>
      <c r="C1" s="6" t="s">
        <v>1</v>
      </c>
      <c r="D1" s="14" t="s">
        <v>42</v>
      </c>
    </row>
    <row r="2" spans="1:5" ht="84" customHeight="1" thickBot="1">
      <c r="A2" s="5" t="s">
        <v>36</v>
      </c>
      <c r="B2" s="2" t="s">
        <v>2</v>
      </c>
      <c r="C2" s="7" t="s">
        <v>44</v>
      </c>
      <c r="D2" s="14">
        <v>2450</v>
      </c>
      <c r="E2" t="s">
        <v>48</v>
      </c>
    </row>
    <row r="3" spans="1:5" ht="48.75" customHeight="1" thickBot="1">
      <c r="A3" s="5" t="s">
        <v>38</v>
      </c>
      <c r="B3" s="2" t="s">
        <v>3</v>
      </c>
      <c r="C3" s="8" t="s">
        <v>4</v>
      </c>
      <c r="D3" s="14"/>
      <c r="E3" t="s">
        <v>49</v>
      </c>
    </row>
    <row r="4" spans="1:5" ht="15" customHeight="1" thickBot="1">
      <c r="A4" s="26" t="s">
        <v>37</v>
      </c>
      <c r="B4" s="23" t="s">
        <v>5</v>
      </c>
      <c r="C4" s="9" t="s">
        <v>45</v>
      </c>
      <c r="D4" s="14">
        <f>5000+7000+4500+26000+7750</f>
        <v>50250</v>
      </c>
      <c r="E4" t="s">
        <v>48</v>
      </c>
    </row>
    <row r="5" spans="1:4" ht="15.75" thickBot="1">
      <c r="A5" s="26"/>
      <c r="B5" s="24"/>
      <c r="C5" s="10" t="s">
        <v>6</v>
      </c>
      <c r="D5" s="14"/>
    </row>
    <row r="6" spans="1:4" ht="15.75" thickBot="1">
      <c r="A6" s="26"/>
      <c r="B6" s="24"/>
      <c r="C6" s="10" t="s">
        <v>7</v>
      </c>
      <c r="D6" s="14"/>
    </row>
    <row r="7" spans="1:4" ht="15.75" thickBot="1">
      <c r="A7" s="26"/>
      <c r="B7" s="24"/>
      <c r="C7" s="10" t="s">
        <v>8</v>
      </c>
      <c r="D7" s="14"/>
    </row>
    <row r="8" spans="1:4" ht="15.75" thickBot="1">
      <c r="A8" s="26"/>
      <c r="B8" s="24"/>
      <c r="C8" s="10" t="s">
        <v>9</v>
      </c>
      <c r="D8" s="14"/>
    </row>
    <row r="9" spans="1:4" ht="64.5" thickBot="1">
      <c r="A9" s="26"/>
      <c r="B9" s="25"/>
      <c r="C9" s="7" t="s">
        <v>10</v>
      </c>
      <c r="D9" s="14"/>
    </row>
    <row r="10" spans="1:5" ht="15.75" thickBot="1">
      <c r="A10" s="26" t="s">
        <v>39</v>
      </c>
      <c r="B10" s="23" t="s">
        <v>11</v>
      </c>
      <c r="C10" s="11" t="s">
        <v>46</v>
      </c>
      <c r="D10" s="14">
        <f>20000+15000+1000</f>
        <v>36000</v>
      </c>
      <c r="E10" t="s">
        <v>50</v>
      </c>
    </row>
    <row r="11" spans="1:4" ht="15.75" thickBot="1">
      <c r="A11" s="26"/>
      <c r="B11" s="24"/>
      <c r="C11" s="12" t="s">
        <v>12</v>
      </c>
      <c r="D11" s="14"/>
    </row>
    <row r="12" spans="1:4" ht="15.75" thickBot="1">
      <c r="A12" s="26"/>
      <c r="B12" s="24"/>
      <c r="C12" s="10" t="s">
        <v>13</v>
      </c>
      <c r="D12" s="14"/>
    </row>
    <row r="13" spans="1:4" ht="15.75" thickBot="1">
      <c r="A13" s="26"/>
      <c r="B13" s="24"/>
      <c r="C13" s="10" t="s">
        <v>14</v>
      </c>
      <c r="D13" s="14"/>
    </row>
    <row r="14" spans="1:4" ht="39" thickBot="1">
      <c r="A14" s="26"/>
      <c r="B14" s="25"/>
      <c r="C14" s="7" t="s">
        <v>15</v>
      </c>
      <c r="D14" s="14"/>
    </row>
    <row r="15" spans="1:5" ht="15.75" thickBot="1">
      <c r="A15" s="26" t="s">
        <v>40</v>
      </c>
      <c r="B15" s="23" t="s">
        <v>16</v>
      </c>
      <c r="C15" s="11" t="s">
        <v>47</v>
      </c>
      <c r="D15" s="14">
        <f>3000+900+1000+10000+100+817</f>
        <v>15817</v>
      </c>
      <c r="E15" t="s">
        <v>49</v>
      </c>
    </row>
    <row r="16" spans="1:4" ht="15.75" thickBot="1">
      <c r="A16" s="26"/>
      <c r="B16" s="24"/>
      <c r="C16" s="10" t="s">
        <v>17</v>
      </c>
      <c r="D16" s="14"/>
    </row>
    <row r="17" spans="1:4" ht="15.75" thickBot="1">
      <c r="A17" s="26"/>
      <c r="B17" s="24"/>
      <c r="C17" s="10" t="s">
        <v>18</v>
      </c>
      <c r="D17" s="14"/>
    </row>
    <row r="18" spans="1:4" ht="15.75" thickBot="1">
      <c r="A18" s="26"/>
      <c r="B18" s="24"/>
      <c r="C18" s="10" t="s">
        <v>19</v>
      </c>
      <c r="D18" s="14"/>
    </row>
    <row r="19" spans="1:4" ht="15.75" thickBot="1">
      <c r="A19" s="26"/>
      <c r="B19" s="24"/>
      <c r="C19" s="10" t="s">
        <v>20</v>
      </c>
      <c r="D19" s="14"/>
    </row>
    <row r="20" spans="1:4" ht="15.75" thickBot="1">
      <c r="A20" s="26"/>
      <c r="B20" s="24"/>
      <c r="C20" s="13" t="s">
        <v>21</v>
      </c>
      <c r="D20" s="14"/>
    </row>
    <row r="21" spans="1:4" ht="15.75" thickBot="1">
      <c r="A21" s="26"/>
      <c r="B21" s="25"/>
      <c r="C21" s="7" t="s">
        <v>22</v>
      </c>
      <c r="D21" s="14"/>
    </row>
    <row r="22" spans="1:5" ht="32.25" thickBot="1">
      <c r="A22" s="5" t="s">
        <v>41</v>
      </c>
      <c r="B22" s="2" t="s">
        <v>23</v>
      </c>
      <c r="C22" s="8" t="s">
        <v>24</v>
      </c>
      <c r="D22" s="14"/>
      <c r="E22" t="s">
        <v>49</v>
      </c>
    </row>
    <row r="23" spans="1:4" ht="15">
      <c r="A23" t="s">
        <v>43</v>
      </c>
      <c r="B23" s="3"/>
      <c r="C23" s="3"/>
      <c r="D23" s="14">
        <f>SUM(D2:D22)</f>
        <v>104517</v>
      </c>
    </row>
    <row r="24" spans="2:3" ht="15">
      <c r="B24" s="3"/>
      <c r="C24" s="3"/>
    </row>
    <row r="25" spans="2:3" ht="255">
      <c r="B25" s="4" t="s">
        <v>25</v>
      </c>
      <c r="C25" s="3"/>
    </row>
    <row r="26" spans="2:3" ht="90">
      <c r="B26" s="4" t="s">
        <v>26</v>
      </c>
      <c r="C26" s="3"/>
    </row>
    <row r="27" spans="2:3" ht="105">
      <c r="B27" s="4" t="s">
        <v>27</v>
      </c>
      <c r="C27" s="3"/>
    </row>
    <row r="28" spans="2:3" ht="75">
      <c r="B28" s="4" t="s">
        <v>28</v>
      </c>
      <c r="C28" s="3"/>
    </row>
    <row r="29" spans="2:3" ht="180">
      <c r="B29" s="4" t="s">
        <v>29</v>
      </c>
      <c r="C29" s="3"/>
    </row>
    <row r="30" spans="2:3" ht="105">
      <c r="B30" s="4" t="s">
        <v>30</v>
      </c>
      <c r="C30" s="3"/>
    </row>
    <row r="31" spans="2:3" ht="15">
      <c r="B31" s="4" t="s">
        <v>31</v>
      </c>
      <c r="C31" s="3"/>
    </row>
    <row r="32" spans="2:3" ht="45">
      <c r="B32" s="4" t="s">
        <v>32</v>
      </c>
      <c r="C32" s="3"/>
    </row>
    <row r="33" spans="2:3" ht="60">
      <c r="B33" s="4" t="s">
        <v>33</v>
      </c>
      <c r="C33" s="3"/>
    </row>
    <row r="34" spans="2:3" ht="105">
      <c r="B34" s="4" t="s">
        <v>34</v>
      </c>
      <c r="C34" s="3"/>
    </row>
    <row r="35" spans="2:3" ht="30">
      <c r="B35" s="4" t="s">
        <v>35</v>
      </c>
      <c r="C35" s="3"/>
    </row>
  </sheetData>
  <sheetProtection/>
  <mergeCells count="6">
    <mergeCell ref="B4:B9"/>
    <mergeCell ref="A10:A14"/>
    <mergeCell ref="A15:A21"/>
    <mergeCell ref="A4:A9"/>
    <mergeCell ref="B10:B14"/>
    <mergeCell ref="B15:B21"/>
  </mergeCells>
  <hyperlinks>
    <hyperlink ref="C5" location="_edn1" display="_edn1"/>
    <hyperlink ref="C6" location="_edn2" display="_edn2"/>
    <hyperlink ref="C7" location="_edn3" display="_edn3"/>
    <hyperlink ref="C8" location="_edn4" display="_edn4"/>
    <hyperlink ref="C11" location="_edn5" display="_edn5"/>
    <hyperlink ref="C12" location="_edn6" display="_edn6"/>
    <hyperlink ref="C13" location="_edn7" display="_edn7"/>
    <hyperlink ref="C16" location="_edn8" display="_edn8"/>
    <hyperlink ref="C17" location="_edn9" display="_edn9"/>
    <hyperlink ref="C18" location="_edn10" display="_edn10"/>
    <hyperlink ref="C19" location="_edn11" display="_edn11"/>
    <hyperlink ref="B25" location="_ednref1" display="_ednref1"/>
    <hyperlink ref="B26" location="_ednref2" display="_ednref2"/>
    <hyperlink ref="B27" location="_ednref3" display="_ednref3"/>
    <hyperlink ref="B28" location="_ednref4" display="_ednref4"/>
    <hyperlink ref="B29" location="_ednref5" display="_ednref5"/>
    <hyperlink ref="B30" location="_ednref6" display="_ednref6"/>
    <hyperlink ref="B31" location="_ednref7" display="_ednref7"/>
    <hyperlink ref="B32" location="_ednref8" display="_ednref8"/>
    <hyperlink ref="B33" location="_ednref9" display="_ednref9"/>
    <hyperlink ref="B34" location="_ednref10" display="_ednref10"/>
    <hyperlink ref="B35" location="_ednref11" display="_ednref11"/>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L5"/>
  <sheetViews>
    <sheetView tabSelected="1" zoomScalePageLayoutView="0" workbookViewId="0" topLeftCell="A1">
      <selection activeCell="E5" sqref="E5"/>
    </sheetView>
  </sheetViews>
  <sheetFormatPr defaultColWidth="8.8515625" defaultRowHeight="15"/>
  <cols>
    <col min="1" max="1" width="11.00390625" style="15" customWidth="1"/>
    <col min="2" max="2" width="11.57421875" style="15" customWidth="1"/>
    <col min="3" max="4" width="8.8515625" style="15" customWidth="1"/>
    <col min="5" max="5" width="10.28125" style="15" customWidth="1"/>
    <col min="6" max="6" width="10.00390625" style="15" bestFit="1" customWidth="1"/>
    <col min="7" max="8" width="9.00390625" style="15" bestFit="1" customWidth="1"/>
    <col min="9" max="9" width="8.8515625" style="15" customWidth="1"/>
    <col min="10" max="10" width="35.8515625" style="15" bestFit="1" customWidth="1"/>
    <col min="11" max="11" width="25.00390625" style="15" customWidth="1"/>
    <col min="12" max="16384" width="8.8515625" style="15" customWidth="1"/>
  </cols>
  <sheetData>
    <row r="1" s="17" customFormat="1" ht="15">
      <c r="B1" s="18"/>
    </row>
    <row r="2" spans="2:8" ht="90">
      <c r="B2" s="16" t="s">
        <v>53</v>
      </c>
      <c r="C2" s="16" t="s">
        <v>57</v>
      </c>
      <c r="D2" s="16" t="s">
        <v>55</v>
      </c>
      <c r="E2" s="16" t="s">
        <v>56</v>
      </c>
      <c r="F2" s="16" t="s">
        <v>51</v>
      </c>
      <c r="G2" s="16" t="s">
        <v>52</v>
      </c>
      <c r="H2" s="16" t="s">
        <v>54</v>
      </c>
    </row>
    <row r="3" spans="2:12" ht="15" customHeight="1">
      <c r="B3" s="19">
        <v>3</v>
      </c>
      <c r="C3" s="20">
        <v>2</v>
      </c>
      <c r="D3" s="20">
        <v>9</v>
      </c>
      <c r="E3" s="20">
        <v>6</v>
      </c>
      <c r="F3" s="21">
        <v>6.938</v>
      </c>
      <c r="G3" s="21">
        <v>3.516</v>
      </c>
      <c r="H3" s="22">
        <f>B3*((C3*SQRT(1+E3)/D3)*(1+2*(F3/G3)))</f>
        <v>8.724859082676407</v>
      </c>
      <c r="J3" s="15" t="s">
        <v>59</v>
      </c>
      <c r="L3" s="27" t="s">
        <v>58</v>
      </c>
    </row>
    <row r="4" spans="2:12" ht="45">
      <c r="B4" s="19">
        <v>3</v>
      </c>
      <c r="C4" s="20">
        <v>4.5</v>
      </c>
      <c r="D4" s="20">
        <v>6</v>
      </c>
      <c r="E4" s="20">
        <v>1</v>
      </c>
      <c r="F4" s="21">
        <v>2.57</v>
      </c>
      <c r="G4" s="21">
        <v>3.903</v>
      </c>
      <c r="H4" s="22">
        <f>B4*((C4*SQRT(1+E4)/D4)*(1+2*(F4/G4)))</f>
        <v>7.372444222448059</v>
      </c>
      <c r="J4" s="15" t="s">
        <v>62</v>
      </c>
      <c r="K4" s="29" t="s">
        <v>64</v>
      </c>
      <c r="L4" s="28" t="s">
        <v>60</v>
      </c>
    </row>
    <row r="5" spans="2:12" ht="45">
      <c r="B5" s="20">
        <v>3</v>
      </c>
      <c r="C5" s="20">
        <v>0.5</v>
      </c>
      <c r="D5" s="20">
        <v>14</v>
      </c>
      <c r="E5" s="20">
        <v>8</v>
      </c>
      <c r="F5" s="21">
        <v>11.351</v>
      </c>
      <c r="G5" s="21">
        <v>3.847</v>
      </c>
      <c r="H5" s="22">
        <f>B5*((C5*SQRT(1+E5)/D5)*(1+2*(F5/G5)))</f>
        <v>2.218249842177578</v>
      </c>
      <c r="J5" s="15" t="s">
        <v>63</v>
      </c>
      <c r="K5" s="15" t="s">
        <v>65</v>
      </c>
      <c r="L5" s="27" t="s">
        <v>61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Vilniaus universitetas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Rimantas Jankauskas</dc:creator>
  <cp:keywords/>
  <dc:description/>
  <cp:lastModifiedBy>Rokas</cp:lastModifiedBy>
  <cp:lastPrinted>2016-01-05T08:53:30Z</cp:lastPrinted>
  <dcterms:created xsi:type="dcterms:W3CDTF">2015-06-18T06:35:47Z</dcterms:created>
  <dcterms:modified xsi:type="dcterms:W3CDTF">2017-08-16T16:16:09Z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